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L22" i="1"/>
  <c r="K20"/>
  <c r="L20" s="1"/>
  <c r="I19"/>
  <c r="G19"/>
  <c r="K19" s="1"/>
  <c r="L19" s="1"/>
  <c r="I18"/>
  <c r="G18"/>
  <c r="K18" s="1"/>
  <c r="L18" s="1"/>
  <c r="D18"/>
  <c r="F17"/>
  <c r="G17" s="1"/>
  <c r="K17" s="1"/>
  <c r="L17" s="1"/>
  <c r="Q16"/>
  <c r="O16"/>
  <c r="F16"/>
  <c r="G16" s="1"/>
  <c r="K16" s="1"/>
  <c r="L16" s="1"/>
  <c r="E16"/>
  <c r="D16"/>
  <c r="O15"/>
  <c r="Q15" s="1"/>
  <c r="F15"/>
  <c r="I15" s="1"/>
  <c r="E15"/>
  <c r="G15" s="1"/>
  <c r="K15" s="1"/>
  <c r="L15" s="1"/>
  <c r="D15"/>
  <c r="O14"/>
  <c r="F14"/>
  <c r="I14" s="1"/>
  <c r="E14"/>
  <c r="D14"/>
  <c r="O10"/>
  <c r="Q10" s="1"/>
  <c r="F10"/>
  <c r="G10" s="1"/>
  <c r="K10" s="1"/>
  <c r="L10" s="1"/>
  <c r="E10"/>
  <c r="D10"/>
  <c r="O7"/>
  <c r="Q7" s="1"/>
  <c r="F7"/>
  <c r="I7" s="1"/>
  <c r="E7"/>
  <c r="G7" l="1"/>
  <c r="K7" s="1"/>
  <c r="L7" s="1"/>
  <c r="I10"/>
  <c r="G14"/>
  <c r="K14" s="1"/>
  <c r="L14" s="1"/>
  <c r="I16"/>
  <c r="I17"/>
  <c r="D17"/>
</calcChain>
</file>

<file path=xl/sharedStrings.xml><?xml version="1.0" encoding="utf-8"?>
<sst xmlns="http://schemas.openxmlformats.org/spreadsheetml/2006/main" count="57" uniqueCount="44">
  <si>
    <t>Информация</t>
  </si>
  <si>
    <t xml:space="preserve">  о выполнении основных социально-экономических показателей за февраль 2016 года по Дубенскому району</t>
  </si>
  <si>
    <t>Наименование</t>
  </si>
  <si>
    <t>годовой прогноз</t>
  </si>
  <si>
    <t>выполнение годового прогноза</t>
  </si>
  <si>
    <t>С начала года</t>
  </si>
  <si>
    <t>в том числе за отчетный месяц</t>
  </si>
  <si>
    <t>показателей</t>
  </si>
  <si>
    <t>ед.</t>
  </si>
  <si>
    <t>прогноз</t>
  </si>
  <si>
    <t>ожид.</t>
  </si>
  <si>
    <t>%</t>
  </si>
  <si>
    <t>соответ.</t>
  </si>
  <si>
    <t>темп</t>
  </si>
  <si>
    <t xml:space="preserve">   кол-во балов</t>
  </si>
  <si>
    <t>факт</t>
  </si>
  <si>
    <t xml:space="preserve">% </t>
  </si>
  <si>
    <t>изм.</t>
  </si>
  <si>
    <t>вып.</t>
  </si>
  <si>
    <t>пер.пр.г.</t>
  </si>
  <si>
    <t>роста</t>
  </si>
  <si>
    <t>прог.</t>
  </si>
  <si>
    <t>% вып</t>
  </si>
  <si>
    <t>вып</t>
  </si>
  <si>
    <t>прогн.</t>
  </si>
  <si>
    <t>% вып.</t>
  </si>
  <si>
    <t>1.Собственные доходы,*</t>
  </si>
  <si>
    <t>т.р.</t>
  </si>
  <si>
    <t>2.Закуп молока,*</t>
  </si>
  <si>
    <t>т.</t>
  </si>
  <si>
    <t>общественным сектором</t>
  </si>
  <si>
    <t>3.Закуп мяса,**</t>
  </si>
  <si>
    <t>обшественным сектором</t>
  </si>
  <si>
    <t>4.Товарооборот,*</t>
  </si>
  <si>
    <t>5.Обьем отгруженной продукции,*</t>
  </si>
  <si>
    <t>6.Общ.площ.вед.жиль ,**</t>
  </si>
  <si>
    <t>кв.м</t>
  </si>
  <si>
    <t>7.Темп роста зар.платы,**</t>
  </si>
  <si>
    <t>8.Сохранность поголовья скота КРС в сельхозорганизациях и КФХ,**</t>
  </si>
  <si>
    <t>гол</t>
  </si>
  <si>
    <t>9.**Объем инвистиций в основной капитал (за исключением бюджетных средств).</t>
  </si>
  <si>
    <t>тыс.р.</t>
  </si>
  <si>
    <t>10.Оценка качества управления финансами и платежеспособности муниципальных образований</t>
  </si>
  <si>
    <t xml:space="preserve"> 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</si>
</sst>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b/>
      <sz val="9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2" fillId="0" borderId="3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wrapText="1"/>
    </xf>
    <xf numFmtId="0" fontId="2" fillId="0" borderId="11" xfId="0" applyFont="1" applyFill="1" applyBorder="1" applyAlignment="1"/>
    <xf numFmtId="0" fontId="2" fillId="0" borderId="4" xfId="0" applyFont="1" applyFill="1" applyBorder="1" applyAlignment="1"/>
    <xf numFmtId="0" fontId="2" fillId="0" borderId="12" xfId="0" applyFont="1" applyFill="1" applyBorder="1" applyAlignment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13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wrapText="1"/>
    </xf>
    <xf numFmtId="0" fontId="2" fillId="0" borderId="13" xfId="0" applyFont="1" applyFill="1" applyBorder="1"/>
    <xf numFmtId="0" fontId="2" fillId="0" borderId="11" xfId="0" applyFont="1" applyFill="1" applyBorder="1"/>
    <xf numFmtId="0" fontId="4" fillId="0" borderId="14" xfId="0" applyFont="1" applyFill="1" applyBorder="1"/>
    <xf numFmtId="0" fontId="5" fillId="0" borderId="14" xfId="0" applyFont="1" applyFill="1" applyBorder="1"/>
    <xf numFmtId="10" fontId="4" fillId="0" borderId="12" xfId="0" applyNumberFormat="1" applyFont="1" applyFill="1" applyBorder="1"/>
    <xf numFmtId="164" fontId="5" fillId="0" borderId="14" xfId="0" applyNumberFormat="1" applyFont="1" applyFill="1" applyBorder="1"/>
    <xf numFmtId="165" fontId="5" fillId="0" borderId="6" xfId="1" applyNumberFormat="1" applyFont="1" applyFill="1" applyBorder="1" applyAlignment="1" applyProtection="1"/>
    <xf numFmtId="165" fontId="6" fillId="0" borderId="7" xfId="0" applyNumberFormat="1" applyFont="1" applyFill="1" applyBorder="1"/>
    <xf numFmtId="0" fontId="5" fillId="0" borderId="5" xfId="0" applyFont="1" applyFill="1" applyBorder="1"/>
    <xf numFmtId="164" fontId="5" fillId="0" borderId="1" xfId="0" applyNumberFormat="1" applyFont="1" applyFill="1" applyBorder="1"/>
    <xf numFmtId="165" fontId="5" fillId="0" borderId="14" xfId="0" applyNumberFormat="1" applyFont="1" applyFill="1" applyBorder="1"/>
    <xf numFmtId="0" fontId="5" fillId="0" borderId="13" xfId="0" applyFont="1" applyFill="1" applyBorder="1"/>
    <xf numFmtId="0" fontId="5" fillId="0" borderId="7" xfId="0" applyFont="1" applyFill="1" applyBorder="1"/>
    <xf numFmtId="0" fontId="2" fillId="0" borderId="14" xfId="0" applyFont="1" applyFill="1" applyBorder="1"/>
    <xf numFmtId="0" fontId="6" fillId="0" borderId="7" xfId="0" applyFont="1" applyFill="1" applyBorder="1"/>
    <xf numFmtId="0" fontId="6" fillId="0" borderId="15" xfId="0" applyFont="1" applyFill="1" applyBorder="1"/>
    <xf numFmtId="164" fontId="5" fillId="0" borderId="13" xfId="0" applyNumberFormat="1" applyFont="1" applyFill="1" applyBorder="1"/>
    <xf numFmtId="0" fontId="6" fillId="0" borderId="14" xfId="0" applyFont="1" applyFill="1" applyBorder="1"/>
    <xf numFmtId="165" fontId="6" fillId="0" borderId="14" xfId="0" applyNumberFormat="1" applyFont="1" applyFill="1" applyBorder="1"/>
    <xf numFmtId="0" fontId="5" fillId="0" borderId="12" xfId="0" applyFont="1" applyFill="1" applyBorder="1"/>
    <xf numFmtId="0" fontId="6" fillId="0" borderId="12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1" xfId="0" applyFont="1" applyFill="1" applyBorder="1"/>
    <xf numFmtId="0" fontId="4" fillId="0" borderId="2" xfId="0" applyFont="1" applyFill="1" applyBorder="1"/>
    <xf numFmtId="0" fontId="4" fillId="0" borderId="7" xfId="0" applyFont="1" applyFill="1" applyBorder="1"/>
    <xf numFmtId="0" fontId="5" fillId="0" borderId="1" xfId="0" applyFont="1" applyFill="1" applyBorder="1"/>
    <xf numFmtId="0" fontId="4" fillId="0" borderId="8" xfId="0" applyFont="1" applyFill="1" applyBorder="1"/>
    <xf numFmtId="0" fontId="5" fillId="0" borderId="16" xfId="0" applyFont="1" applyFill="1" applyBorder="1"/>
    <xf numFmtId="0" fontId="4" fillId="0" borderId="13" xfId="0" applyFont="1" applyFill="1" applyBorder="1" applyAlignment="1">
      <alignment wrapText="1"/>
    </xf>
    <xf numFmtId="0" fontId="4" fillId="0" borderId="11" xfId="0" applyFont="1" applyFill="1" applyBorder="1"/>
    <xf numFmtId="0" fontId="5" fillId="0" borderId="15" xfId="0" applyFont="1" applyFill="1" applyBorder="1"/>
    <xf numFmtId="0" fontId="4" fillId="0" borderId="6" xfId="0" applyFont="1" applyFill="1" applyBorder="1"/>
    <xf numFmtId="165" fontId="5" fillId="0" borderId="11" xfId="1" applyNumberFormat="1" applyFont="1" applyFill="1" applyBorder="1" applyAlignment="1" applyProtection="1"/>
    <xf numFmtId="0" fontId="4" fillId="0" borderId="13" xfId="0" applyFont="1" applyFill="1" applyBorder="1"/>
    <xf numFmtId="0" fontId="4" fillId="0" borderId="1" xfId="0" applyFont="1" applyFill="1" applyBorder="1" applyAlignment="1">
      <alignment wrapText="1"/>
    </xf>
    <xf numFmtId="0" fontId="2" fillId="0" borderId="14" xfId="0" applyFont="1" applyFill="1" applyBorder="1" applyAlignment="1">
      <alignment wrapText="1"/>
    </xf>
    <xf numFmtId="0" fontId="4" fillId="0" borderId="7" xfId="0" applyFont="1" applyFill="1" applyBorder="1" applyAlignment="1">
      <alignment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8;&#1085;&#1092;&#1086;&#1088;&#1084;&#1072;&#1094;&#1080;&#1103;%202016%20(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январь 2014"/>
      <sheetName val="февраль 2014 "/>
      <sheetName val="март 2014 "/>
      <sheetName val="апрель 2014 "/>
      <sheetName val="май 2014 "/>
      <sheetName val="июнь 2014 "/>
      <sheetName val="июль 2014 "/>
      <sheetName val="июль 2014  по новому"/>
      <sheetName val="август 2014  "/>
      <sheetName val="сентябрь 2014"/>
      <sheetName val="октябрь 2014 "/>
      <sheetName val="ноябрь 2014 "/>
      <sheetName val="декабрь 2014  "/>
      <sheetName val="январь 2015"/>
      <sheetName val="февраль 2015 "/>
      <sheetName val="март 2015 "/>
      <sheetName val="апрель 2015  "/>
      <sheetName val="май 2015 "/>
      <sheetName val="июнь 2015  "/>
      <sheetName val="июль 2015 "/>
      <sheetName val="ОКТЯБРЬ 2015 "/>
      <sheetName val="СЕНТЯБРЬ 2015"/>
      <sheetName val="август 2015  "/>
      <sheetName val="ноябрь 2015"/>
      <sheetName val="декабрь"/>
      <sheetName val="январь 2016"/>
      <sheetName val="февраль 2016 "/>
      <sheetName val="март 2016  "/>
      <sheetName val="апрель 2016 "/>
      <sheetName val="май"/>
      <sheetName val="июнь "/>
      <sheetName val="июль"/>
      <sheetName val="август"/>
      <sheetName val="сентябрь"/>
      <sheetName val="октябрь"/>
      <sheetName val="ноябрь "/>
      <sheetName val="декабрь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4">
          <cell r="M14">
            <v>72791</v>
          </cell>
          <cell r="N14">
            <v>72834</v>
          </cell>
        </row>
        <row r="15">
          <cell r="M15">
            <v>7691</v>
          </cell>
          <cell r="N15">
            <v>7000</v>
          </cell>
        </row>
        <row r="16">
          <cell r="N16">
            <v>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22"/>
  <sheetViews>
    <sheetView tabSelected="1" topLeftCell="A16" workbookViewId="0">
      <selection activeCell="R15" sqref="R15"/>
    </sheetView>
  </sheetViews>
  <sheetFormatPr defaultRowHeight="15"/>
  <cols>
    <col min="1" max="1" width="19.7109375" customWidth="1"/>
    <col min="2" max="2" width="4.28515625" customWidth="1"/>
    <col min="3" max="3" width="8.140625" customWidth="1"/>
    <col min="4" max="4" width="8.85546875" customWidth="1"/>
    <col min="5" max="5" width="7.28515625" customWidth="1"/>
    <col min="6" max="6" width="6.85546875" customWidth="1"/>
    <col min="7" max="7" width="6.5703125" customWidth="1"/>
    <col min="8" max="8" width="6.85546875" customWidth="1"/>
    <col min="9" max="9" width="7.85546875" customWidth="1"/>
    <col min="10" max="10" width="6" customWidth="1"/>
    <col min="11" max="11" width="5.7109375" customWidth="1"/>
    <col min="12" max="12" width="6" customWidth="1"/>
    <col min="13" max="13" width="6.5703125" customWidth="1"/>
    <col min="14" max="14" width="6" customWidth="1"/>
    <col min="15" max="15" width="7.5703125" customWidth="1"/>
    <col min="16" max="16" width="5.42578125" customWidth="1"/>
    <col min="17" max="17" width="5" customWidth="1"/>
    <col min="18" max="18" width="5.42578125" customWidth="1"/>
  </cols>
  <sheetData>
    <row r="2" spans="1:18">
      <c r="A2" s="1"/>
      <c r="B2" s="1"/>
      <c r="C2" s="1"/>
      <c r="D2" s="1"/>
      <c r="E2" s="1"/>
      <c r="F2" s="1"/>
      <c r="G2" s="2" t="s">
        <v>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2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>
      <c r="A4" s="3" t="s">
        <v>2</v>
      </c>
      <c r="B4" s="4"/>
      <c r="C4" s="5" t="s">
        <v>3</v>
      </c>
      <c r="D4" s="5" t="s">
        <v>4</v>
      </c>
      <c r="E4" s="4"/>
      <c r="F4" s="6"/>
      <c r="G4" s="6" t="s">
        <v>5</v>
      </c>
      <c r="H4" s="6"/>
      <c r="I4" s="7"/>
      <c r="J4" s="7"/>
      <c r="K4" s="6"/>
      <c r="L4" s="8"/>
      <c r="M4" s="9"/>
      <c r="N4" s="7" t="s">
        <v>6</v>
      </c>
      <c r="O4" s="7"/>
      <c r="P4" s="10"/>
      <c r="Q4" s="11"/>
      <c r="R4" s="10"/>
    </row>
    <row r="5" spans="1:18">
      <c r="A5" s="12" t="s">
        <v>7</v>
      </c>
      <c r="B5" s="13" t="s">
        <v>8</v>
      </c>
      <c r="C5" s="14"/>
      <c r="D5" s="14"/>
      <c r="E5" s="3" t="s">
        <v>9</v>
      </c>
      <c r="F5" s="3" t="s">
        <v>10</v>
      </c>
      <c r="G5" s="3" t="s">
        <v>11</v>
      </c>
      <c r="H5" s="3" t="s">
        <v>12</v>
      </c>
      <c r="I5" s="13" t="s">
        <v>13</v>
      </c>
      <c r="J5" s="15" t="s">
        <v>14</v>
      </c>
      <c r="K5" s="16"/>
      <c r="L5" s="17"/>
      <c r="M5" s="18" t="s">
        <v>9</v>
      </c>
      <c r="N5" s="18" t="s">
        <v>15</v>
      </c>
      <c r="O5" s="19" t="s">
        <v>16</v>
      </c>
      <c r="P5" s="10" t="s">
        <v>14</v>
      </c>
      <c r="Q5" s="11"/>
      <c r="R5" s="10"/>
    </row>
    <row r="6" spans="1:18">
      <c r="A6" s="20"/>
      <c r="B6" s="21" t="s">
        <v>17</v>
      </c>
      <c r="C6" s="22"/>
      <c r="D6" s="22"/>
      <c r="E6" s="20"/>
      <c r="F6" s="20"/>
      <c r="G6" s="20" t="s">
        <v>18</v>
      </c>
      <c r="H6" s="12" t="s">
        <v>19</v>
      </c>
      <c r="I6" s="12" t="s">
        <v>20</v>
      </c>
      <c r="J6" s="20" t="s">
        <v>21</v>
      </c>
      <c r="K6" s="20" t="s">
        <v>15</v>
      </c>
      <c r="L6" s="20" t="s">
        <v>22</v>
      </c>
      <c r="M6" s="23"/>
      <c r="N6" s="23"/>
      <c r="O6" s="24" t="s">
        <v>23</v>
      </c>
      <c r="P6" s="10" t="s">
        <v>24</v>
      </c>
      <c r="Q6" s="11" t="s">
        <v>15</v>
      </c>
      <c r="R6" s="10" t="s">
        <v>25</v>
      </c>
    </row>
    <row r="7" spans="1:18" ht="24.75">
      <c r="A7" s="44" t="s">
        <v>26</v>
      </c>
      <c r="B7" s="25" t="s">
        <v>27</v>
      </c>
      <c r="C7" s="26"/>
      <c r="D7" s="27"/>
      <c r="E7" s="28">
        <f>M7+'[1]январь 2016'!M7</f>
        <v>2357.3000000000002</v>
      </c>
      <c r="F7" s="28">
        <f>N7+'[1]январь 2016'!N7</f>
        <v>2366.4</v>
      </c>
      <c r="G7" s="29">
        <f>F7/E7</f>
        <v>1.0038603487040259</v>
      </c>
      <c r="H7" s="26">
        <v>5877.3</v>
      </c>
      <c r="I7" s="30">
        <f>F7/H7</f>
        <v>0.40263386248787708</v>
      </c>
      <c r="J7" s="31">
        <v>25</v>
      </c>
      <c r="K7" s="32">
        <f>J7*G7</f>
        <v>25.096508717600646</v>
      </c>
      <c r="L7" s="28">
        <f>K7-J7</f>
        <v>9.650871760064561E-2</v>
      </c>
      <c r="M7" s="28">
        <v>2357.3000000000002</v>
      </c>
      <c r="N7" s="26">
        <v>2366.4</v>
      </c>
      <c r="O7" s="33">
        <f>N7/M7</f>
        <v>1.0038603487040259</v>
      </c>
      <c r="P7" s="34">
        <v>25</v>
      </c>
      <c r="Q7" s="28">
        <f>P7*O7</f>
        <v>25.096508717600646</v>
      </c>
      <c r="R7" s="35"/>
    </row>
    <row r="8" spans="1:18">
      <c r="A8" s="44" t="s">
        <v>28</v>
      </c>
      <c r="B8" s="36" t="s">
        <v>29</v>
      </c>
      <c r="C8" s="25"/>
      <c r="D8" s="27"/>
      <c r="E8" s="28"/>
      <c r="F8" s="28"/>
      <c r="G8" s="29"/>
      <c r="H8" s="26"/>
      <c r="I8" s="30"/>
      <c r="J8" s="10"/>
      <c r="K8" s="10"/>
      <c r="L8" s="28"/>
      <c r="M8" s="26"/>
      <c r="N8" s="26"/>
      <c r="O8" s="33"/>
      <c r="P8" s="26"/>
      <c r="Q8" s="28"/>
      <c r="R8" s="37"/>
    </row>
    <row r="9" spans="1:18" ht="9.75" customHeight="1">
      <c r="A9" s="58"/>
      <c r="B9" s="36" t="s">
        <v>29</v>
      </c>
      <c r="C9" s="36"/>
      <c r="D9" s="27"/>
      <c r="E9" s="28"/>
      <c r="F9" s="28"/>
      <c r="G9" s="29"/>
      <c r="H9" s="26"/>
      <c r="I9" s="30"/>
      <c r="J9" s="38"/>
      <c r="K9" s="39"/>
      <c r="L9" s="28"/>
      <c r="M9" s="40"/>
      <c r="N9" s="40"/>
      <c r="O9" s="41"/>
      <c r="P9" s="40"/>
      <c r="Q9" s="28"/>
      <c r="R9" s="37"/>
    </row>
    <row r="10" spans="1:18" ht="24.75">
      <c r="A10" s="58" t="s">
        <v>30</v>
      </c>
      <c r="B10" s="36" t="s">
        <v>29</v>
      </c>
      <c r="C10" s="36">
        <v>14580</v>
      </c>
      <c r="D10" s="27">
        <f>F10/C10</f>
        <v>9.4602194787379967E-2</v>
      </c>
      <c r="E10" s="28">
        <f>M10+'[1]январь 2016'!M10</f>
        <v>1331</v>
      </c>
      <c r="F10" s="28">
        <f>N10+'[1]январь 2016'!N10</f>
        <v>1379.3</v>
      </c>
      <c r="G10" s="29">
        <f t="shared" ref="G10:G18" si="0">F10/E10</f>
        <v>1.0362885048835462</v>
      </c>
      <c r="H10" s="26">
        <v>2460.1999999999998</v>
      </c>
      <c r="I10" s="30">
        <f>F10/H10</f>
        <v>0.56064547597756287</v>
      </c>
      <c r="J10" s="42">
        <v>10</v>
      </c>
      <c r="K10" s="39">
        <f>J10*G10</f>
        <v>10.362885048835462</v>
      </c>
      <c r="L10" s="28">
        <f>K10-J10</f>
        <v>0.36288504883546224</v>
      </c>
      <c r="M10" s="40">
        <v>1331</v>
      </c>
      <c r="N10" s="40">
        <v>1379.3</v>
      </c>
      <c r="O10" s="41">
        <f>N10/M10</f>
        <v>1.0362885048835462</v>
      </c>
      <c r="P10" s="26">
        <v>10</v>
      </c>
      <c r="Q10" s="28">
        <f>P10*O10</f>
        <v>10.362885048835462</v>
      </c>
      <c r="R10" s="37"/>
    </row>
    <row r="11" spans="1:18" ht="11.25" customHeight="1">
      <c r="A11" s="58"/>
      <c r="B11" s="36" t="s">
        <v>29</v>
      </c>
      <c r="C11" s="36"/>
      <c r="D11" s="27"/>
      <c r="E11" s="28"/>
      <c r="F11" s="28"/>
      <c r="G11" s="29"/>
      <c r="H11" s="25"/>
      <c r="I11" s="30"/>
      <c r="J11" s="43"/>
      <c r="K11" s="28"/>
      <c r="L11" s="28"/>
      <c r="M11" s="40"/>
      <c r="N11" s="40"/>
      <c r="O11" s="41"/>
      <c r="P11" s="40"/>
      <c r="Q11" s="28"/>
      <c r="R11" s="37"/>
    </row>
    <row r="12" spans="1:18">
      <c r="A12" s="44" t="s">
        <v>31</v>
      </c>
      <c r="B12" s="25" t="s">
        <v>29</v>
      </c>
      <c r="C12" s="25"/>
      <c r="D12" s="27"/>
      <c r="E12" s="28"/>
      <c r="F12" s="28"/>
      <c r="G12" s="29"/>
      <c r="H12" s="26"/>
      <c r="I12" s="30"/>
      <c r="J12" s="42"/>
      <c r="K12" s="28"/>
      <c r="L12" s="28"/>
      <c r="M12" s="26"/>
      <c r="N12" s="26"/>
      <c r="O12" s="33"/>
      <c r="P12" s="26"/>
      <c r="Q12" s="28"/>
      <c r="R12" s="37"/>
    </row>
    <row r="13" spans="1:18" ht="10.5" customHeight="1">
      <c r="A13" s="58"/>
      <c r="B13" s="36" t="s">
        <v>29</v>
      </c>
      <c r="C13" s="36"/>
      <c r="D13" s="27"/>
      <c r="E13" s="28"/>
      <c r="F13" s="28"/>
      <c r="G13" s="29"/>
      <c r="H13" s="26"/>
      <c r="I13" s="30"/>
      <c r="J13" s="43"/>
      <c r="K13" s="28"/>
      <c r="L13" s="28"/>
      <c r="M13" s="40"/>
      <c r="N13" s="40"/>
      <c r="O13" s="33"/>
      <c r="P13" s="40"/>
      <c r="Q13" s="28"/>
      <c r="R13" s="37"/>
    </row>
    <row r="14" spans="1:18" ht="24.75">
      <c r="A14" s="58" t="s">
        <v>32</v>
      </c>
      <c r="B14" s="36" t="s">
        <v>29</v>
      </c>
      <c r="C14" s="36">
        <v>4330</v>
      </c>
      <c r="D14" s="27">
        <f>F14/C14</f>
        <v>16.911570438799078</v>
      </c>
      <c r="E14" s="28">
        <f>M14+'[1]январь 2016'!M14</f>
        <v>73172</v>
      </c>
      <c r="F14" s="28">
        <f>N14+'[1]январь 2016'!N14</f>
        <v>73227.100000000006</v>
      </c>
      <c r="G14" s="29">
        <f t="shared" si="0"/>
        <v>1.0007530202809818</v>
      </c>
      <c r="H14" s="26">
        <v>661.40000000000009</v>
      </c>
      <c r="I14" s="30">
        <f t="shared" ref="I14:I19" si="1">F14/H14</f>
        <v>110.71530087692773</v>
      </c>
      <c r="J14" s="42">
        <v>5</v>
      </c>
      <c r="K14" s="28">
        <f t="shared" ref="K14:K20" si="2">J14*G14</f>
        <v>5.0037651014049089</v>
      </c>
      <c r="L14" s="28">
        <f t="shared" ref="L14:L22" si="3">K14-J14</f>
        <v>3.7651014049089326E-3</v>
      </c>
      <c r="M14" s="40">
        <v>381</v>
      </c>
      <c r="N14" s="40">
        <v>393.1</v>
      </c>
      <c r="O14" s="33">
        <f>N14/M14</f>
        <v>1.0317585301837271</v>
      </c>
      <c r="P14" s="40"/>
      <c r="Q14" s="28"/>
      <c r="R14" s="37"/>
    </row>
    <row r="15" spans="1:18">
      <c r="A15" s="44" t="s">
        <v>33</v>
      </c>
      <c r="B15" s="25" t="s">
        <v>27</v>
      </c>
      <c r="C15" s="25">
        <v>1064092</v>
      </c>
      <c r="D15" s="27">
        <f>F15/C15</f>
        <v>7.7384286321107568E-2</v>
      </c>
      <c r="E15" s="28">
        <f>M15+'[1]январь 2016'!M15</f>
        <v>83020</v>
      </c>
      <c r="F15" s="28">
        <f>N15+'[1]январь 2016'!N15</f>
        <v>82344</v>
      </c>
      <c r="G15" s="29">
        <f t="shared" si="0"/>
        <v>0.99185738376294874</v>
      </c>
      <c r="H15" s="26">
        <v>135482</v>
      </c>
      <c r="I15" s="30">
        <f t="shared" si="1"/>
        <v>0.60778553608597452</v>
      </c>
      <c r="J15" s="42">
        <v>5</v>
      </c>
      <c r="K15" s="28">
        <f t="shared" si="2"/>
        <v>4.9592869188147439</v>
      </c>
      <c r="L15" s="28">
        <f t="shared" si="3"/>
        <v>-4.0713081185256073E-2</v>
      </c>
      <c r="M15" s="26">
        <v>75329</v>
      </c>
      <c r="N15" s="26">
        <v>75344</v>
      </c>
      <c r="O15" s="33">
        <f>N15/M15</f>
        <v>1.0001991264984269</v>
      </c>
      <c r="P15" s="26">
        <v>5</v>
      </c>
      <c r="Q15" s="28">
        <f>P15*O15</f>
        <v>5.0009956324921347</v>
      </c>
      <c r="R15" s="37"/>
    </row>
    <row r="16" spans="1:18" ht="24.75">
      <c r="A16" s="44" t="s">
        <v>34</v>
      </c>
      <c r="B16" s="25" t="s">
        <v>27</v>
      </c>
      <c r="C16" s="45">
        <v>492955</v>
      </c>
      <c r="D16" s="27">
        <f>F16/C16</f>
        <v>3.1645890598533337E-2</v>
      </c>
      <c r="E16" s="28">
        <f>M16+'[1]январь 2016'!M16</f>
        <v>23215</v>
      </c>
      <c r="F16" s="28">
        <f>N16+'[1]январь 2016'!N16</f>
        <v>15600</v>
      </c>
      <c r="G16" s="29">
        <f t="shared" si="0"/>
        <v>0.67197932371311653</v>
      </c>
      <c r="H16" s="26">
        <v>1166</v>
      </c>
      <c r="I16" s="30">
        <f t="shared" si="1"/>
        <v>13.379073756432247</v>
      </c>
      <c r="J16" s="42">
        <v>5</v>
      </c>
      <c r="K16" s="28">
        <f t="shared" si="2"/>
        <v>3.3598966185655827</v>
      </c>
      <c r="L16" s="28">
        <f t="shared" si="3"/>
        <v>-1.6401033814344173</v>
      </c>
      <c r="M16" s="26">
        <v>23215</v>
      </c>
      <c r="N16" s="26">
        <v>15600</v>
      </c>
      <c r="O16" s="33">
        <f>N16/M16</f>
        <v>0.67197932371311653</v>
      </c>
      <c r="P16" s="26">
        <v>5</v>
      </c>
      <c r="Q16" s="28">
        <f>P16*O16</f>
        <v>3.3598966185655827</v>
      </c>
      <c r="R16" s="37"/>
    </row>
    <row r="17" spans="1:18" ht="24.75">
      <c r="A17" s="57" t="s">
        <v>35</v>
      </c>
      <c r="B17" s="46" t="s">
        <v>36</v>
      </c>
      <c r="C17" s="47">
        <v>4000</v>
      </c>
      <c r="D17" s="27">
        <f>F17/C17</f>
        <v>0.03</v>
      </c>
      <c r="E17" s="26">
        <v>500</v>
      </c>
      <c r="F17" s="28">
        <f>N17+'[1]январь 2016'!N17</f>
        <v>120</v>
      </c>
      <c r="G17" s="29">
        <f t="shared" si="0"/>
        <v>0.24</v>
      </c>
      <c r="H17" s="26">
        <v>236</v>
      </c>
      <c r="I17" s="30">
        <f t="shared" si="1"/>
        <v>0.50847457627118642</v>
      </c>
      <c r="J17" s="31">
        <v>10</v>
      </c>
      <c r="K17" s="28">
        <f t="shared" si="2"/>
        <v>2.4</v>
      </c>
      <c r="L17" s="28">
        <f t="shared" si="3"/>
        <v>-7.6</v>
      </c>
      <c r="M17" s="48"/>
      <c r="N17" s="48">
        <v>120</v>
      </c>
      <c r="O17" s="33"/>
      <c r="P17" s="48"/>
      <c r="Q17" s="28"/>
      <c r="R17" s="37"/>
    </row>
    <row r="18" spans="1:18" ht="24.75">
      <c r="A18" s="59" t="s">
        <v>37</v>
      </c>
      <c r="B18" s="49" t="s">
        <v>29</v>
      </c>
      <c r="C18" s="47">
        <v>113</v>
      </c>
      <c r="D18" s="27">
        <f>F18/C18</f>
        <v>0.95309734513274336</v>
      </c>
      <c r="E18" s="26">
        <v>113</v>
      </c>
      <c r="F18" s="26">
        <v>107.7</v>
      </c>
      <c r="G18" s="29">
        <f t="shared" si="0"/>
        <v>0.95309734513274336</v>
      </c>
      <c r="H18" s="26">
        <v>111</v>
      </c>
      <c r="I18" s="30">
        <f t="shared" si="1"/>
        <v>0.97027027027027024</v>
      </c>
      <c r="J18" s="50">
        <v>10</v>
      </c>
      <c r="K18" s="28">
        <f t="shared" si="2"/>
        <v>9.5309734513274336</v>
      </c>
      <c r="L18" s="28">
        <f t="shared" si="3"/>
        <v>-0.46902654867256643</v>
      </c>
      <c r="M18" s="35"/>
      <c r="N18" s="35"/>
      <c r="O18" s="33"/>
      <c r="P18" s="35"/>
      <c r="Q18" s="28"/>
      <c r="R18" s="37"/>
    </row>
    <row r="19" spans="1:18" ht="48" customHeight="1">
      <c r="A19" s="51" t="s">
        <v>38</v>
      </c>
      <c r="B19" s="52" t="s">
        <v>39</v>
      </c>
      <c r="C19" s="47"/>
      <c r="D19" s="27"/>
      <c r="E19" s="26">
        <v>4223.2</v>
      </c>
      <c r="F19" s="26">
        <v>4261.2</v>
      </c>
      <c r="G19" s="29">
        <f>F19/E19</f>
        <v>1.0089979162720213</v>
      </c>
      <c r="H19" s="26">
        <v>4223.2</v>
      </c>
      <c r="I19" s="30">
        <f t="shared" si="1"/>
        <v>1.0089979162720213</v>
      </c>
      <c r="J19" s="53">
        <v>15</v>
      </c>
      <c r="K19" s="28">
        <f t="shared" si="2"/>
        <v>15.13496874408032</v>
      </c>
      <c r="L19" s="28">
        <f t="shared" si="3"/>
        <v>0.13496874408031978</v>
      </c>
      <c r="M19" s="34"/>
      <c r="N19" s="34"/>
      <c r="O19" s="33"/>
      <c r="P19" s="34"/>
      <c r="Q19" s="28"/>
      <c r="R19" s="37"/>
    </row>
    <row r="20" spans="1:18" ht="49.5" customHeight="1">
      <c r="A20" s="44" t="s">
        <v>40</v>
      </c>
      <c r="B20" s="54" t="s">
        <v>41</v>
      </c>
      <c r="C20" s="47"/>
      <c r="D20" s="27"/>
      <c r="E20" s="26"/>
      <c r="F20" s="26"/>
      <c r="G20" s="55"/>
      <c r="H20" s="26"/>
      <c r="I20" s="30"/>
      <c r="J20" s="42"/>
      <c r="K20" s="28">
        <f t="shared" si="2"/>
        <v>0</v>
      </c>
      <c r="L20" s="28">
        <f t="shared" si="3"/>
        <v>0</v>
      </c>
      <c r="M20" s="26"/>
      <c r="N20" s="26"/>
      <c r="O20" s="33"/>
      <c r="P20" s="26"/>
      <c r="Q20" s="28"/>
      <c r="R20" s="37"/>
    </row>
    <row r="21" spans="1:18" ht="71.25" customHeight="1">
      <c r="A21" s="44" t="s">
        <v>42</v>
      </c>
      <c r="B21" s="36"/>
      <c r="C21" s="56"/>
      <c r="D21" s="27"/>
      <c r="E21" s="26"/>
      <c r="F21" s="26"/>
      <c r="G21" s="55"/>
      <c r="H21" s="26"/>
      <c r="I21" s="30"/>
      <c r="J21" s="43"/>
      <c r="K21" s="28"/>
      <c r="L21" s="28"/>
      <c r="M21" s="40"/>
      <c r="N21" s="40"/>
      <c r="O21" s="41" t="s">
        <v>43</v>
      </c>
      <c r="P21" s="40"/>
      <c r="Q21" s="28"/>
      <c r="R21" s="37"/>
    </row>
    <row r="22" spans="1:18">
      <c r="A22" s="44"/>
      <c r="B22" s="36"/>
      <c r="C22" s="56"/>
      <c r="D22" s="27"/>
      <c r="E22" s="26"/>
      <c r="F22" s="26"/>
      <c r="G22" s="55"/>
      <c r="H22" s="26"/>
      <c r="I22" s="30"/>
      <c r="J22" s="43"/>
      <c r="K22" s="28"/>
      <c r="L22" s="28">
        <f t="shared" si="3"/>
        <v>0</v>
      </c>
      <c r="M22" s="40"/>
      <c r="N22" s="40"/>
      <c r="O22" s="41"/>
      <c r="P22" s="40"/>
      <c r="Q22" s="28"/>
      <c r="R22" s="37"/>
    </row>
  </sheetData>
  <mergeCells count="2">
    <mergeCell ref="C4:C6"/>
    <mergeCell ref="D4:D6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2017-01-24T05:21:12Z</dcterms:modified>
</cp:coreProperties>
</file>